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2.7.23\ADA\"/>
    </mc:Choice>
  </mc:AlternateContent>
  <xr:revisionPtr revIDLastSave="0" documentId="13_ncr:1_{09754BC1-0AB9-46B9-9A4E-734CEA11F617}" xr6:coauthVersionLast="36" xr6:coauthVersionMax="36" xr10:uidLastSave="{00000000-0000-0000-0000-000000000000}"/>
  <bookViews>
    <workbookView xWindow="0" yWindow="0" windowWidth="21570" windowHeight="9525" xr2:uid="{290E7DBF-FB44-41AA-AF26-5DDA847AABA3}"/>
  </bookViews>
  <sheets>
    <sheet name="Elem &amp; HS Soft $ 11-30-23" sheetId="1" r:id="rId1"/>
  </sheets>
  <externalReferences>
    <externalReference r:id="rId2"/>
    <externalReference r:id="rId3"/>
  </externalReferences>
  <definedNames>
    <definedName name="_100R_50_INTEREST">#N/A</definedName>
    <definedName name="_101R_50_STAT_OTHER">#N/A</definedName>
    <definedName name="_102R_60_DIST_OTHER">#N/A</definedName>
    <definedName name="_103R_60_INTEREST">#N/A</definedName>
    <definedName name="_104R_61_DIST_OTHER">#N/A</definedName>
    <definedName name="_105R_61_DIST_TAX">#N/A</definedName>
    <definedName name="_106R_61_INTEREST">#N/A</definedName>
    <definedName name="_107R_61_STAT_OTHER">#N/A</definedName>
    <definedName name="_108R_82_INTEREST">#N/A</definedName>
    <definedName name="_109R_82_STAT_OTHER">#N/A</definedName>
    <definedName name="_10E_01_SCHL_ADMIN">#N/A</definedName>
    <definedName name="_110R_84_EXTRACUR">#N/A</definedName>
    <definedName name="_11E_01_SPEC_PRGM">#N/A</definedName>
    <definedName name="_12E_01_TRANSPORT">#N/A</definedName>
    <definedName name="_13E_01_VOC_PRGM">#N/A</definedName>
    <definedName name="_14E_10_BUSINESS">#N/A</definedName>
    <definedName name="_15E_10_CAPITAL">#N/A</definedName>
    <definedName name="_16E_10_GEN_ADMIN">#N/A</definedName>
    <definedName name="_17E_10_SCHL_ADMIN">#N/A</definedName>
    <definedName name="_18E_10_SPEC_PRGM">#N/A</definedName>
    <definedName name="_19E_10_TRANSPORT">#N/A</definedName>
    <definedName name="_1E_01_BUSINESS">#N/A</definedName>
    <definedName name="_20E_11_CAPITAL">#N/A</definedName>
    <definedName name="_21E_12_CAPITAL">#N/A</definedName>
    <definedName name="_22E_12_FOOD">#N/A</definedName>
    <definedName name="_23E_14_ADULT_ED">#N/A</definedName>
    <definedName name="_24E_14_EXTRACUR">#N/A</definedName>
    <definedName name="_25E_14_FOOD_SER">#N/A</definedName>
    <definedName name="_26E_14_OTHER_PRGM">#N/A</definedName>
    <definedName name="_27E_14_RGLR_PRGM">#N/A</definedName>
    <definedName name="_28E_14_SPEC_PRGM">#N/A</definedName>
    <definedName name="_29E_14_VOC_PRGM">#N/A</definedName>
    <definedName name="_2E_01_CAPITAL">#N/A</definedName>
    <definedName name="_30E_15_CAPITAL">#N/A</definedName>
    <definedName name="_31E_18_CAPITAL">#N/A</definedName>
    <definedName name="_32E_18_OPER">#N/A</definedName>
    <definedName name="_33E_18_REG_PRGM">#N/A</definedName>
    <definedName name="_34E_20_CAPITAL">#N/A</definedName>
    <definedName name="_35E_20_RENTAL">#N/A</definedName>
    <definedName name="_36E_21_FOOD_SER">#N/A</definedName>
    <definedName name="_37E_21_REG_PRGM">#N/A</definedName>
    <definedName name="_38E_21_SPEC_PRGM">#N/A</definedName>
    <definedName name="_39E_22_CAPITAL">#N/A</definedName>
    <definedName name="_3E_01_CENTRAL">#N/A</definedName>
    <definedName name="_40E_22_SPEC_PRGM">#N/A</definedName>
    <definedName name="_41E_23_CAPITAL">#N/A</definedName>
    <definedName name="_42E_23_GEN_ADMIN">#N/A</definedName>
    <definedName name="_43E_23_OPER">#N/A</definedName>
    <definedName name="_44E_23_SPEC_PRGM">#N/A</definedName>
    <definedName name="_45E_50_INT">#N/A</definedName>
    <definedName name="_46E_50_PRIN">#N/A</definedName>
    <definedName name="_47E_60_CAPITAL">#N/A</definedName>
    <definedName name="_48E_61_CAPITAL">#N/A</definedName>
    <definedName name="_49E_82_BUSINESS">#N/A</definedName>
    <definedName name="_4E_01_EXTRACUR">#N/A</definedName>
    <definedName name="_50E_82_CAPITAL">#N/A</definedName>
    <definedName name="_51E_82_GEN_ADMIN">#N/A</definedName>
    <definedName name="_52E_82_OPER">#N/A</definedName>
    <definedName name="_53E_82_SCHL_ADMIN">#N/A</definedName>
    <definedName name="_54E_82_SPEC_PRGM">#N/A</definedName>
    <definedName name="_55E_82_TRANSPORT">#N/A</definedName>
    <definedName name="_56E_84_EXTRACUR">#N/A</definedName>
    <definedName name="_57R_01_CNTY_EQUAL">#N/A</definedName>
    <definedName name="_58R_01_DIST_OTHER">#N/A</definedName>
    <definedName name="_59R_01_DIST_TAX">#N/A</definedName>
    <definedName name="_5E_01_FOOD_SER">#N/A</definedName>
    <definedName name="_60R_01_FEDERAL">#N/A</definedName>
    <definedName name="_61R_01_INTEREST">#N/A</definedName>
    <definedName name="_62R_01_STAT_EQUAL">#N/A</definedName>
    <definedName name="_63R_01_STAT_OTHER">#N/A</definedName>
    <definedName name="_64R_01_TUITION">#N/A</definedName>
    <definedName name="_65R_10_CNTY_REIMB">#N/A</definedName>
    <definedName name="_66R_10_DIST_OTHER">#N/A</definedName>
    <definedName name="_67R_10_DIST_TAX">#N/A</definedName>
    <definedName name="_68R_10_FEDERAL">#N/A</definedName>
    <definedName name="_69R_10_INTEREST">#N/A</definedName>
    <definedName name="_6E_01_GEN_ADMIN">#N/A</definedName>
    <definedName name="_70R_10_STAT_OTHER">#N/A</definedName>
    <definedName name="_71R_10_TRAN_FEES">#N/A</definedName>
    <definedName name="_72R_11_DIST_OTHER">#N/A</definedName>
    <definedName name="_73R_11_DIST_TAX">#N/A</definedName>
    <definedName name="_74R_11_INTEREST">#N/A</definedName>
    <definedName name="_75R_11_STAT_OTHER">#N/A</definedName>
    <definedName name="_76R_12_FEDERAL">#N/A</definedName>
    <definedName name="_77R_12_FOOD_SAL">#N/A</definedName>
    <definedName name="_78R_12_INTEREST">#N/A</definedName>
    <definedName name="_79R_12_MISC">#N/A</definedName>
    <definedName name="_7E_01_OPER">#N/A</definedName>
    <definedName name="_80R_12_STAT_OTHER">#N/A</definedName>
    <definedName name="_81R_13_DIST_TAX">#N/A</definedName>
    <definedName name="_82R_14_CNTY">#N/A</definedName>
    <definedName name="_83R_14_FEDERAL">#N/A</definedName>
    <definedName name="_84R_14_INTEREST">#N/A</definedName>
    <definedName name="_85R_14_STAT_OTHER">#N/A</definedName>
    <definedName name="_86R_15_DIST_OTHER">#N/A</definedName>
    <definedName name="_87R_15_FEDERAL">#N/A</definedName>
    <definedName name="_88R_15_STAT_OTHER">#N/A</definedName>
    <definedName name="_89R_18_DIST_OTHER">#N/A</definedName>
    <definedName name="_8E_01_OTHER_PRGM">#N/A</definedName>
    <definedName name="_90R_18_FEES">#N/A</definedName>
    <definedName name="_91R_18_INTEREST">#N/A</definedName>
    <definedName name="_92R_18_STAT_OTHER">#N/A</definedName>
    <definedName name="_93R_20_DIST_OTHER">#N/A</definedName>
    <definedName name="_94R_20_INTEREST">#N/A</definedName>
    <definedName name="_95R_21_INTEREST">#N/A</definedName>
    <definedName name="_96R_22_FEDERAL">#N/A</definedName>
    <definedName name="_97R_23_FEDERAL">#N/A</definedName>
    <definedName name="_98R_50_DIST_OTHER">#N/A</definedName>
    <definedName name="_99R_50_DIST_TAX">#N/A</definedName>
    <definedName name="_9E_01_REG_PRGM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G33" i="1" s="1"/>
  <c r="F32" i="1"/>
  <c r="E32" i="1"/>
  <c r="D32" i="1"/>
  <c r="G32" i="1" s="1"/>
  <c r="G31" i="1"/>
  <c r="D31" i="1"/>
  <c r="D30" i="1"/>
  <c r="G30" i="1" s="1"/>
  <c r="G29" i="1"/>
  <c r="D29" i="1"/>
  <c r="F28" i="1"/>
  <c r="E28" i="1"/>
  <c r="G28" i="1" s="1"/>
  <c r="D28" i="1"/>
  <c r="E27" i="1"/>
  <c r="D27" i="1"/>
  <c r="E26" i="1"/>
  <c r="D26" i="1"/>
  <c r="G26" i="1" s="1"/>
  <c r="G25" i="1"/>
  <c r="F25" i="1"/>
  <c r="E25" i="1"/>
  <c r="D25" i="1"/>
  <c r="G24" i="1"/>
  <c r="D24" i="1"/>
  <c r="F23" i="1"/>
  <c r="F35" i="1" s="1"/>
  <c r="E23" i="1"/>
  <c r="G23" i="1" s="1"/>
  <c r="D23" i="1"/>
  <c r="E22" i="1"/>
  <c r="D22" i="1"/>
  <c r="G22" i="1" s="1"/>
  <c r="E21" i="1"/>
  <c r="D21" i="1"/>
  <c r="F20" i="1"/>
  <c r="E20" i="1"/>
  <c r="E35" i="1" s="1"/>
  <c r="D19" i="1"/>
  <c r="G19" i="1" s="1"/>
  <c r="F15" i="1"/>
  <c r="E15" i="1"/>
  <c r="D15" i="1"/>
  <c r="G15" i="1" s="1"/>
  <c r="F14" i="1"/>
  <c r="E14" i="1"/>
  <c r="D14" i="1"/>
  <c r="G14" i="1" s="1"/>
  <c r="D13" i="1"/>
  <c r="G13" i="1" s="1"/>
  <c r="D12" i="1"/>
  <c r="G12" i="1" s="1"/>
  <c r="F11" i="1"/>
  <c r="E11" i="1"/>
  <c r="D11" i="1"/>
  <c r="G11" i="1" s="1"/>
  <c r="F10" i="1"/>
  <c r="E10" i="1"/>
  <c r="D10" i="1"/>
  <c r="G10" i="1" s="1"/>
  <c r="F9" i="1"/>
  <c r="E9" i="1"/>
  <c r="D9" i="1"/>
  <c r="F8" i="1"/>
  <c r="E8" i="1"/>
  <c r="E17" i="1" s="1"/>
  <c r="D8" i="1"/>
  <c r="E7" i="1"/>
  <c r="D7" i="1"/>
  <c r="D17" i="1" s="1"/>
  <c r="G6" i="1"/>
  <c r="F6" i="1"/>
  <c r="E6" i="1"/>
  <c r="G9" i="1" l="1"/>
  <c r="G20" i="1"/>
  <c r="G27" i="1"/>
  <c r="F17" i="1"/>
  <c r="F37" i="1" s="1"/>
  <c r="G8" i="1"/>
  <c r="G21" i="1"/>
  <c r="G35" i="1"/>
  <c r="E37" i="1"/>
  <c r="G7" i="1"/>
  <c r="G17" i="1" s="1"/>
  <c r="D35" i="1"/>
  <c r="D37" i="1" s="1"/>
  <c r="G37" i="1" l="1"/>
</calcChain>
</file>

<file path=xl/sharedStrings.xml><?xml version="1.0" encoding="utf-8"?>
<sst xmlns="http://schemas.openxmlformats.org/spreadsheetml/2006/main" count="99" uniqueCount="65">
  <si>
    <t>MCPS</t>
  </si>
  <si>
    <t>Soft Money Reserves in Funds 115 and 215</t>
  </si>
  <si>
    <t>As of November 30, 2023</t>
  </si>
  <si>
    <t>FUND</t>
  </si>
  <si>
    <t>PROJECT</t>
  </si>
  <si>
    <t>PROJECT_TITLE</t>
  </si>
  <si>
    <t>BEGINNING_BAL
July 1, 2017</t>
  </si>
  <si>
    <t>REVENUE</t>
  </si>
  <si>
    <t>EXPENSE</t>
  </si>
  <si>
    <t>ENDING BALANCE
November 30, 2023</t>
  </si>
  <si>
    <t>Soft $???</t>
  </si>
  <si>
    <t>115</t>
  </si>
  <si>
    <t>19049</t>
  </si>
  <si>
    <t>BUILDING RENTAL - ESP GYM USE</t>
  </si>
  <si>
    <t>Yes</t>
  </si>
  <si>
    <t>19116</t>
  </si>
  <si>
    <t>MEDICAID - MAC PROGRAM</t>
  </si>
  <si>
    <t>19144</t>
  </si>
  <si>
    <t>MISSOULA INTERNATIONAL SCHOOL</t>
  </si>
  <si>
    <t>19151</t>
  </si>
  <si>
    <t>ROOSEVELT SCHOOL PROCEEDS</t>
  </si>
  <si>
    <t>19155</t>
  </si>
  <si>
    <t>WALLA WALLA COLLEGE</t>
  </si>
  <si>
    <t>19158</t>
  </si>
  <si>
    <t>MICROSOFT SETTLEMENT</t>
  </si>
  <si>
    <t>19176</t>
  </si>
  <si>
    <t>STATE DATA SYSTEMS SUPPORT</t>
  </si>
  <si>
    <t>19196</t>
  </si>
  <si>
    <t>MULTIDISTRICT PURCHASING COOP</t>
  </si>
  <si>
    <t>19270</t>
  </si>
  <si>
    <t>MEDICAID - DIRECT BILLING</t>
  </si>
  <si>
    <t>19800</t>
  </si>
  <si>
    <t>INDIRECT COSTS</t>
  </si>
  <si>
    <t>Total Elementary</t>
  </si>
  <si>
    <t>29034</t>
  </si>
  <si>
    <t>YOUNG FAMILY PROGRAM</t>
  </si>
  <si>
    <t>???</t>
  </si>
  <si>
    <t>29049</t>
  </si>
  <si>
    <t>BUILDING RENTAL - ESP GYM RENTAL</t>
  </si>
  <si>
    <t>29201</t>
  </si>
  <si>
    <t>STADIUM ACCOUNT</t>
  </si>
  <si>
    <t>29216</t>
  </si>
  <si>
    <t>MEDICAID MAC PROGRAM</t>
  </si>
  <si>
    <t>29217</t>
  </si>
  <si>
    <t>PROCEEDS FROM SALE OF HOMEVALE PROPERTY</t>
  </si>
  <si>
    <t>29219</t>
  </si>
  <si>
    <t>BEVERAGE CONTRACT</t>
  </si>
  <si>
    <t>29229</t>
  </si>
  <si>
    <t>STADIUM CONCESSIONS</t>
  </si>
  <si>
    <t>29231</t>
  </si>
  <si>
    <t>KPAX ATHLETICS DONATION</t>
  </si>
  <si>
    <t>29262</t>
  </si>
  <si>
    <t>CELL TOWER LEASE</t>
  </si>
  <si>
    <t>29275</t>
  </si>
  <si>
    <t>MEDICAID DIRECT BILLING</t>
  </si>
  <si>
    <t>29276</t>
  </si>
  <si>
    <t>29296</t>
  </si>
  <si>
    <t>29411</t>
  </si>
  <si>
    <t>FEDERAL CTE VOC/TECH ED GRANT</t>
  </si>
  <si>
    <t>29497</t>
  </si>
  <si>
    <t>INDIRECT COST</t>
  </si>
  <si>
    <t>29918</t>
  </si>
  <si>
    <t>REGIONAL DEAF ED SERVICES AGREEMENT</t>
  </si>
  <si>
    <t>Total Secondary</t>
  </si>
  <si>
    <t>Combined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</si>
</sst>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5" fillId="2" borderId="1" xfId="1" applyFont="1" applyFill="1" applyBorder="1" applyAlignment="1">
      <alignment horizontal="center" vertical="center"/>
    </xf>
    <xf numFmtId="43" fontId="5" fillId="2" borderId="1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 applyProtection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 wrapText="1"/>
    </xf>
    <xf numFmtId="43" fontId="5" fillId="2" borderId="2" xfId="2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164" fontId="6" fillId="0" borderId="3" xfId="3" applyNumberFormat="1" applyFont="1" applyFill="1" applyBorder="1" applyAlignment="1" applyProtection="1">
      <alignment horizontal="right" vertical="center" wrapText="1"/>
    </xf>
    <xf numFmtId="164" fontId="1" fillId="0" borderId="3" xfId="3" applyNumberFormat="1" applyBorder="1"/>
    <xf numFmtId="164" fontId="0" fillId="0" borderId="3" xfId="3" applyNumberFormat="1" applyFont="1" applyBorder="1"/>
    <xf numFmtId="43" fontId="6" fillId="0" borderId="3" xfId="2" applyFont="1" applyFill="1" applyBorder="1" applyAlignment="1" applyProtection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3" xfId="1" applyBorder="1"/>
    <xf numFmtId="43" fontId="0" fillId="0" borderId="3" xfId="2" applyFont="1" applyBorder="1"/>
    <xf numFmtId="43" fontId="0" fillId="0" borderId="3" xfId="3" applyFont="1" applyBorder="1"/>
    <xf numFmtId="164" fontId="0" fillId="0" borderId="3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vertical="center" wrapText="1"/>
    </xf>
    <xf numFmtId="165" fontId="2" fillId="0" borderId="4" xfId="4" applyNumberFormat="1" applyFont="1" applyBorder="1"/>
    <xf numFmtId="43" fontId="0" fillId="0" borderId="0" xfId="2" applyFont="1"/>
    <xf numFmtId="164" fontId="0" fillId="0" borderId="0" xfId="2" applyNumberFormat="1" applyFont="1"/>
    <xf numFmtId="43" fontId="0" fillId="0" borderId="0" xfId="2" applyFont="1" applyAlignment="1">
      <alignment horizontal="center"/>
    </xf>
    <xf numFmtId="164" fontId="1" fillId="0" borderId="3" xfId="1" applyNumberFormat="1" applyBorder="1"/>
    <xf numFmtId="164" fontId="0" fillId="0" borderId="3" xfId="5" applyNumberFormat="1" applyFont="1" applyBorder="1"/>
    <xf numFmtId="164" fontId="6" fillId="0" borderId="3" xfId="2" applyNumberFormat="1" applyFont="1" applyFill="1" applyBorder="1" applyAlignment="1" applyProtection="1">
      <alignment horizontal="right" vertical="center" wrapText="1"/>
    </xf>
    <xf numFmtId="164" fontId="0" fillId="0" borderId="3" xfId="2" applyNumberFormat="1" applyFont="1" applyBorder="1"/>
    <xf numFmtId="43" fontId="0" fillId="0" borderId="3" xfId="2" applyFont="1" applyBorder="1" applyAlignment="1">
      <alignment horizontal="center"/>
    </xf>
    <xf numFmtId="165" fontId="0" fillId="0" borderId="4" xfId="4" applyNumberFormat="1" applyFont="1" applyBorder="1"/>
    <xf numFmtId="165" fontId="8" fillId="0" borderId="4" xfId="4" applyNumberFormat="1" applyFont="1" applyBorder="1"/>
    <xf numFmtId="43" fontId="2" fillId="0" borderId="0" xfId="2" applyFont="1" applyAlignment="1">
      <alignment horizontal="center"/>
    </xf>
    <xf numFmtId="165" fontId="0" fillId="0" borderId="0" xfId="2" applyNumberFormat="1" applyFont="1"/>
    <xf numFmtId="165" fontId="0" fillId="0" borderId="0" xfId="4" applyNumberFormat="1" applyFont="1"/>
    <xf numFmtId="0" fontId="3" fillId="0" borderId="0" xfId="1" applyFont="1" applyAlignment="1"/>
    <xf numFmtId="0" fontId="4" fillId="0" borderId="0" xfId="1" applyFont="1" applyAlignment="1"/>
  </cellXfs>
  <cellStyles count="6">
    <cellStyle name="Comma 2" xfId="2" xr:uid="{A32020F1-4A62-40B1-AF86-DC66F96CD405}"/>
    <cellStyle name="Comma 3" xfId="3" xr:uid="{40DA537C-4892-4FD1-A4D3-7D70391F588E}"/>
    <cellStyle name="Currency 2" xfId="4" xr:uid="{6B6D2A01-4754-4023-BBD9-FEBD8E928D8D}"/>
    <cellStyle name="Currency 3" xfId="5" xr:uid="{2673DD4E-C475-43C1-84C1-FB7DD47E134E}"/>
    <cellStyle name="Normal" xfId="0" builtinId="0"/>
    <cellStyle name="Normal 2 2" xfId="1" xr:uid="{53E2D116-BFDC-4EDC-AFCF-8786725FD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4/Soft$%20FY23%20&amp;%20FY24%20(11-29-23)%20R%20&amp;%20E%20Final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BC-FY17/TFS%20FY17/FUND%2015%20-%20FY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 &amp; HS Soft $ 11-30-23"/>
      <sheetName val="Combined (2)"/>
      <sheetName val="Combined"/>
      <sheetName val="Projects"/>
      <sheetName val="FY24"/>
      <sheetName val="FY23"/>
      <sheetName val="FY22"/>
      <sheetName val="FY21"/>
      <sheetName val="FY20"/>
      <sheetName val="FY19 &amp; FY18 Combnd"/>
      <sheetName val="FY19"/>
      <sheetName val="FY18"/>
    </sheetNames>
    <sheetDataSet>
      <sheetData sheetId="0"/>
      <sheetData sheetId="1">
        <row r="20">
          <cell r="P20">
            <v>-499520.27999999997</v>
          </cell>
        </row>
        <row r="51">
          <cell r="P51">
            <v>344319.99</v>
          </cell>
        </row>
        <row r="54">
          <cell r="P54">
            <v>-420725.77999999991</v>
          </cell>
        </row>
        <row r="57">
          <cell r="P57">
            <v>-284637.49000000005</v>
          </cell>
        </row>
        <row r="59">
          <cell r="P59">
            <v>535438</v>
          </cell>
        </row>
        <row r="61">
          <cell r="P61">
            <v>-71696.94</v>
          </cell>
        </row>
        <row r="65">
          <cell r="P65">
            <v>1293842.47</v>
          </cell>
        </row>
        <row r="68">
          <cell r="P68">
            <v>-50814.2</v>
          </cell>
        </row>
        <row r="71">
          <cell r="P71">
            <v>550897.19999999995</v>
          </cell>
        </row>
        <row r="73">
          <cell r="P73">
            <v>-5768</v>
          </cell>
        </row>
        <row r="75">
          <cell r="P75">
            <v>4746.8999999999996</v>
          </cell>
        </row>
        <row r="77">
          <cell r="P77">
            <v>-771741.2699999999</v>
          </cell>
        </row>
        <row r="148">
          <cell r="P148">
            <v>932034.65</v>
          </cell>
        </row>
        <row r="152">
          <cell r="P152">
            <v>-797314.57</v>
          </cell>
        </row>
        <row r="196">
          <cell r="P196">
            <v>204035.74</v>
          </cell>
        </row>
        <row r="205">
          <cell r="P205">
            <v>-152140.07</v>
          </cell>
        </row>
        <row r="226">
          <cell r="P226">
            <v>165975.44</v>
          </cell>
        </row>
        <row r="229">
          <cell r="P229">
            <v>-28101.599999999999</v>
          </cell>
        </row>
        <row r="232">
          <cell r="P232">
            <v>-267179.82</v>
          </cell>
        </row>
        <row r="235">
          <cell r="P235">
            <v>-860469.04</v>
          </cell>
        </row>
        <row r="238">
          <cell r="P238">
            <v>850000</v>
          </cell>
        </row>
        <row r="241">
          <cell r="P241">
            <v>-65816.540000000008</v>
          </cell>
        </row>
        <row r="249">
          <cell r="P249">
            <v>82655.77</v>
          </cell>
        </row>
        <row r="251">
          <cell r="P251">
            <v>-4000</v>
          </cell>
        </row>
        <row r="254">
          <cell r="P254">
            <v>-91679.040000000008</v>
          </cell>
        </row>
        <row r="256">
          <cell r="P256">
            <v>-513488.51</v>
          </cell>
        </row>
        <row r="278">
          <cell r="P278">
            <v>247577.33</v>
          </cell>
        </row>
        <row r="282">
          <cell r="P282">
            <v>-725333.74</v>
          </cell>
        </row>
        <row r="302">
          <cell r="P302">
            <v>148421.39000000001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-B reconciliation"/>
      <sheetName val="Enc Bal Cln Up X15 6-30-17"/>
      <sheetName val="ELEM CURRENT FY 17"/>
      <sheetName val="HIGH SCHOOL CURRENT FY 17"/>
      <sheetName val="Snack Packs"/>
      <sheetName val="Heman Analysis"/>
      <sheetName val="Sheet1"/>
      <sheetName val="Fund X15 PY Rev accrlsFY17"/>
      <sheetName val="115 Bal sheet 8-21-17"/>
      <sheetName val="215 Bal sheet 8-21-17"/>
      <sheetName val="115 Bal sheet 6-30-17 run 8-19-"/>
      <sheetName val="215 Bal Sheet 6-30-17 run 8-19-"/>
      <sheetName val="Fund X15 project cln up"/>
      <sheetName val="Fund X15 CY Rev accrlsFY17"/>
      <sheetName val="Robotics 6-30-17"/>
      <sheetName val="ELEM CURRENT FY 17 rev analy"/>
      <sheetName val="ELEM CURRENT FY 17-Rev Analysis"/>
      <sheetName val="Fund X15 PY Rev accrlsFY16"/>
      <sheetName val="ELEM PY Rev Accrls to reverse"/>
      <sheetName val="ELEM CURRENT FY 16 -Final"/>
      <sheetName val="HS CURRENT FY 16 Final"/>
      <sheetName val="ELEMENTARY FINAL FY 16-delete"/>
      <sheetName val="HIGH SCHOOL FINAL FY 16-delete"/>
    </sheetNames>
    <sheetDataSet>
      <sheetData sheetId="0"/>
      <sheetData sheetId="1"/>
      <sheetData sheetId="2">
        <row r="143">
          <cell r="AQ143">
            <v>106144.15000000001</v>
          </cell>
        </row>
        <row r="164">
          <cell r="AQ164">
            <v>535437.51</v>
          </cell>
        </row>
        <row r="170">
          <cell r="AQ170">
            <v>1258477.0599999998</v>
          </cell>
        </row>
        <row r="173">
          <cell r="AQ173">
            <v>547990.44000000006</v>
          </cell>
        </row>
        <row r="176">
          <cell r="AQ176">
            <v>12072.9</v>
          </cell>
        </row>
        <row r="188">
          <cell r="AQ188">
            <v>12608.61</v>
          </cell>
        </row>
        <row r="207">
          <cell r="AQ207">
            <v>78490.86</v>
          </cell>
        </row>
        <row r="222">
          <cell r="AQ222">
            <v>248310.09000000003</v>
          </cell>
        </row>
        <row r="232">
          <cell r="AQ232">
            <v>6669.4699999999993</v>
          </cell>
        </row>
      </sheetData>
      <sheetData sheetId="3">
        <row r="65">
          <cell r="AQ65">
            <v>23648.53</v>
          </cell>
        </row>
        <row r="75">
          <cell r="AQ75">
            <v>40019.72</v>
          </cell>
        </row>
        <row r="89">
          <cell r="AQ89">
            <v>45474.910000000018</v>
          </cell>
        </row>
        <row r="90">
          <cell r="AQ90">
            <v>20185</v>
          </cell>
        </row>
        <row r="92">
          <cell r="AQ92">
            <v>40775.450000000004</v>
          </cell>
        </row>
        <row r="101">
          <cell r="AQ101">
            <v>56831.21</v>
          </cell>
        </row>
        <row r="103">
          <cell r="AQ103">
            <v>9000</v>
          </cell>
        </row>
        <row r="130">
          <cell r="AQ130">
            <v>28144.36</v>
          </cell>
        </row>
        <row r="142">
          <cell r="AQ142">
            <v>125018.52999999998</v>
          </cell>
        </row>
        <row r="143">
          <cell r="AQ143">
            <v>4153.7900000000009</v>
          </cell>
        </row>
        <row r="151">
          <cell r="AQ151">
            <v>65886.7</v>
          </cell>
        </row>
        <row r="165">
          <cell r="AQ165">
            <v>34388.120000000003</v>
          </cell>
        </row>
        <row r="182">
          <cell r="AQ182">
            <v>40000</v>
          </cell>
        </row>
        <row r="187">
          <cell r="AQ187">
            <v>17803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4B2A-4885-4DD5-B214-59A7F910D9A3}">
  <dimension ref="A1:H38"/>
  <sheetViews>
    <sheetView tabSelected="1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ColWidth="10.140625" defaultRowHeight="15" x14ac:dyDescent="0.25"/>
  <cols>
    <col min="1" max="1" width="6.5703125" style="18" bestFit="1" customWidth="1"/>
    <col min="2" max="2" width="9.5703125" style="18" bestFit="1" customWidth="1"/>
    <col min="3" max="3" width="47.140625" style="1" bestFit="1" customWidth="1"/>
    <col min="4" max="4" width="17.7109375" style="21" customWidth="1"/>
    <col min="5" max="5" width="21.85546875" style="21" customWidth="1"/>
    <col min="6" max="6" width="18.85546875" style="21" customWidth="1"/>
    <col min="7" max="7" width="19.85546875" style="22" customWidth="1"/>
    <col min="8" max="8" width="10.28515625" style="23" customWidth="1"/>
    <col min="9" max="16384" width="10.140625" style="1"/>
  </cols>
  <sheetData>
    <row r="1" spans="1:8" ht="21" x14ac:dyDescent="0.3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8.75" x14ac:dyDescent="0.3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.75" x14ac:dyDescent="0.3">
      <c r="A3" s="35" t="s">
        <v>2</v>
      </c>
      <c r="B3" s="35"/>
      <c r="C3" s="35"/>
      <c r="D3" s="35"/>
      <c r="E3" s="35"/>
      <c r="F3" s="35"/>
      <c r="G3" s="35"/>
      <c r="H3" s="35"/>
    </row>
    <row r="5" spans="1:8" ht="30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4" t="s">
        <v>8</v>
      </c>
      <c r="G5" s="5" t="s">
        <v>9</v>
      </c>
      <c r="H5" s="6" t="s">
        <v>10</v>
      </c>
    </row>
    <row r="6" spans="1:8" x14ac:dyDescent="0.25">
      <c r="A6" s="7" t="s">
        <v>11</v>
      </c>
      <c r="B6" s="7" t="s">
        <v>12</v>
      </c>
      <c r="C6" s="8" t="s">
        <v>13</v>
      </c>
      <c r="D6" s="9">
        <v>0</v>
      </c>
      <c r="E6" s="10">
        <f>-'[1]Combined (2)'!$P$20</f>
        <v>499520.27999999997</v>
      </c>
      <c r="F6" s="10">
        <f>-'[1]Combined (2)'!$P$51</f>
        <v>-344319.99</v>
      </c>
      <c r="G6" s="11">
        <f t="shared" ref="G6:G15" si="0">SUM(D6:F6)</f>
        <v>155200.28999999998</v>
      </c>
      <c r="H6" s="12" t="s">
        <v>14</v>
      </c>
    </row>
    <row r="7" spans="1:8" x14ac:dyDescent="0.25">
      <c r="A7" s="7" t="s">
        <v>11</v>
      </c>
      <c r="B7" s="7" t="s">
        <v>15</v>
      </c>
      <c r="C7" s="8" t="s">
        <v>16</v>
      </c>
      <c r="D7" s="10">
        <f>+'[2]ELEM CURRENT FY 17'!$AQ$143</f>
        <v>106144.15000000001</v>
      </c>
      <c r="E7" s="10">
        <f>-'[1]Combined (2)'!$P$54</f>
        <v>420725.77999999991</v>
      </c>
      <c r="F7" s="10">
        <v>0</v>
      </c>
      <c r="G7" s="11">
        <f t="shared" si="0"/>
        <v>526869.92999999993</v>
      </c>
      <c r="H7" s="12" t="s">
        <v>14</v>
      </c>
    </row>
    <row r="8" spans="1:8" x14ac:dyDescent="0.25">
      <c r="A8" s="7" t="s">
        <v>11</v>
      </c>
      <c r="B8" s="7" t="s">
        <v>17</v>
      </c>
      <c r="C8" s="8" t="s">
        <v>18</v>
      </c>
      <c r="D8" s="10">
        <f>+'[2]ELEM CURRENT FY 17'!$AQ$164</f>
        <v>535437.51</v>
      </c>
      <c r="E8" s="10">
        <f>-'[1]Combined (2)'!$P$57</f>
        <v>284637.49000000005</v>
      </c>
      <c r="F8" s="10">
        <f>-'[1]Combined (2)'!$P$59</f>
        <v>-535438</v>
      </c>
      <c r="G8" s="11">
        <f t="shared" si="0"/>
        <v>284637</v>
      </c>
      <c r="H8" s="12" t="s">
        <v>14</v>
      </c>
    </row>
    <row r="9" spans="1:8" x14ac:dyDescent="0.25">
      <c r="A9" s="7" t="s">
        <v>11</v>
      </c>
      <c r="B9" s="7" t="s">
        <v>19</v>
      </c>
      <c r="C9" s="8" t="s">
        <v>20</v>
      </c>
      <c r="D9" s="10">
        <f>+'[2]ELEM CURRENT FY 17'!$AQ$170</f>
        <v>1258477.0599999998</v>
      </c>
      <c r="E9" s="10">
        <f>-'[1]Combined (2)'!$P$61</f>
        <v>71696.94</v>
      </c>
      <c r="F9" s="10">
        <f>-'[1]Combined (2)'!$P$65</f>
        <v>-1293842.47</v>
      </c>
      <c r="G9" s="11">
        <f t="shared" si="0"/>
        <v>36331.529999999795</v>
      </c>
      <c r="H9" s="12" t="s">
        <v>14</v>
      </c>
    </row>
    <row r="10" spans="1:8" x14ac:dyDescent="0.25">
      <c r="A10" s="7" t="s">
        <v>11</v>
      </c>
      <c r="B10" s="7" t="s">
        <v>21</v>
      </c>
      <c r="C10" s="8" t="s">
        <v>22</v>
      </c>
      <c r="D10" s="10">
        <f>+'[2]ELEM CURRENT FY 17'!$AQ$173</f>
        <v>547990.44000000006</v>
      </c>
      <c r="E10" s="10">
        <f>-'[1]Combined (2)'!$P$68</f>
        <v>50814.2</v>
      </c>
      <c r="F10" s="10">
        <f>-'[1]Combined (2)'!$P$71</f>
        <v>-550897.19999999995</v>
      </c>
      <c r="G10" s="11">
        <f t="shared" si="0"/>
        <v>47907.440000000061</v>
      </c>
      <c r="H10" s="12" t="s">
        <v>14</v>
      </c>
    </row>
    <row r="11" spans="1:8" x14ac:dyDescent="0.25">
      <c r="A11" s="7" t="s">
        <v>11</v>
      </c>
      <c r="B11" s="7" t="s">
        <v>23</v>
      </c>
      <c r="C11" s="8" t="s">
        <v>24</v>
      </c>
      <c r="D11" s="10">
        <f>+'[2]ELEM CURRENT FY 17'!$AQ$176</f>
        <v>12072.9</v>
      </c>
      <c r="E11" s="10">
        <f>-'[1]Combined (2)'!$P$73</f>
        <v>5768</v>
      </c>
      <c r="F11" s="10">
        <f>-'[1]Combined (2)'!$P$75</f>
        <v>-4746.8999999999996</v>
      </c>
      <c r="G11" s="11">
        <f t="shared" si="0"/>
        <v>13094.000000000002</v>
      </c>
      <c r="H11" s="12" t="s">
        <v>14</v>
      </c>
    </row>
    <row r="12" spans="1:8" x14ac:dyDescent="0.25">
      <c r="A12" s="7" t="s">
        <v>11</v>
      </c>
      <c r="B12" s="7" t="s">
        <v>25</v>
      </c>
      <c r="C12" s="8" t="s">
        <v>26</v>
      </c>
      <c r="D12" s="10">
        <f>+'[2]ELEM CURRENT FY 17'!$AQ$188</f>
        <v>12608.61</v>
      </c>
      <c r="E12" s="10">
        <v>0</v>
      </c>
      <c r="F12" s="10">
        <v>0</v>
      </c>
      <c r="G12" s="11">
        <f t="shared" si="0"/>
        <v>12608.61</v>
      </c>
      <c r="H12" s="12" t="s">
        <v>14</v>
      </c>
    </row>
    <row r="13" spans="1:8" x14ac:dyDescent="0.25">
      <c r="A13" s="7" t="s">
        <v>11</v>
      </c>
      <c r="B13" s="7" t="s">
        <v>27</v>
      </c>
      <c r="C13" s="8" t="s">
        <v>28</v>
      </c>
      <c r="D13" s="10">
        <f>+'[2]ELEM CURRENT FY 17'!$AQ$207</f>
        <v>78490.86</v>
      </c>
      <c r="E13" s="10">
        <v>0</v>
      </c>
      <c r="F13" s="10">
        <v>0</v>
      </c>
      <c r="G13" s="11">
        <f t="shared" si="0"/>
        <v>78490.86</v>
      </c>
      <c r="H13" s="12" t="s">
        <v>14</v>
      </c>
    </row>
    <row r="14" spans="1:8" x14ac:dyDescent="0.25">
      <c r="A14" s="7" t="s">
        <v>11</v>
      </c>
      <c r="B14" s="7" t="s">
        <v>29</v>
      </c>
      <c r="C14" s="8" t="s">
        <v>30</v>
      </c>
      <c r="D14" s="10">
        <f>+'[2]ELEM CURRENT FY 17'!$AQ$222</f>
        <v>248310.09000000003</v>
      </c>
      <c r="E14" s="10">
        <f>-'[1]Combined (2)'!$P$77</f>
        <v>771741.2699999999</v>
      </c>
      <c r="F14" s="10">
        <f>-'[1]Combined (2)'!$P$148</f>
        <v>-932034.65</v>
      </c>
      <c r="G14" s="11">
        <f t="shared" si="0"/>
        <v>88016.709999999846</v>
      </c>
      <c r="H14" s="12" t="s">
        <v>14</v>
      </c>
    </row>
    <row r="15" spans="1:8" x14ac:dyDescent="0.25">
      <c r="A15" s="7" t="s">
        <v>11</v>
      </c>
      <c r="B15" s="7" t="s">
        <v>31</v>
      </c>
      <c r="C15" s="8" t="s">
        <v>32</v>
      </c>
      <c r="D15" s="10">
        <f>+'[2]ELEM CURRENT FY 17'!$AQ$232</f>
        <v>6669.4699999999993</v>
      </c>
      <c r="E15" s="10">
        <f>-'[1]Combined (2)'!$P$152</f>
        <v>797314.57</v>
      </c>
      <c r="F15" s="10">
        <f>-'[1]Combined (2)'!$P$196</f>
        <v>-204035.74</v>
      </c>
      <c r="G15" s="11">
        <f t="shared" si="0"/>
        <v>599948.29999999993</v>
      </c>
      <c r="H15" s="12" t="s">
        <v>14</v>
      </c>
    </row>
    <row r="16" spans="1:8" x14ac:dyDescent="0.25">
      <c r="A16" s="13"/>
      <c r="B16" s="13"/>
      <c r="C16" s="14"/>
      <c r="D16" s="15"/>
      <c r="E16" s="16"/>
      <c r="F16" s="16"/>
      <c r="G16" s="16"/>
      <c r="H16" s="17"/>
    </row>
    <row r="17" spans="1:8" ht="15.75" thickBot="1" x14ac:dyDescent="0.3">
      <c r="C17" s="19" t="s">
        <v>33</v>
      </c>
      <c r="D17" s="20">
        <f>SUM(D6:D16)</f>
        <v>2806201.0899999994</v>
      </c>
      <c r="E17" s="20">
        <f>SUM(E6:E16)</f>
        <v>2902218.5299999993</v>
      </c>
      <c r="F17" s="20">
        <f>SUM(F6:F16)</f>
        <v>-3865314.95</v>
      </c>
      <c r="G17" s="20">
        <f>SUM(G6:G16)</f>
        <v>1843104.67</v>
      </c>
      <c r="H17" s="18"/>
    </row>
    <row r="18" spans="1:8" ht="15.75" thickTop="1" x14ac:dyDescent="0.25"/>
    <row r="19" spans="1:8" x14ac:dyDescent="0.25">
      <c r="A19" s="13">
        <v>215</v>
      </c>
      <c r="B19" s="7" t="s">
        <v>34</v>
      </c>
      <c r="C19" s="8" t="s">
        <v>35</v>
      </c>
      <c r="D19" s="24">
        <f>+'[2]HIGH SCHOOL CURRENT FY 17'!$AQ$65</f>
        <v>23648.53</v>
      </c>
      <c r="E19" s="24">
        <v>0</v>
      </c>
      <c r="F19" s="24">
        <v>0</v>
      </c>
      <c r="G19" s="25">
        <f t="shared" ref="G19:G33" si="1">SUM(D19:F19)</f>
        <v>23648.53</v>
      </c>
      <c r="H19" s="12" t="s">
        <v>36</v>
      </c>
    </row>
    <row r="20" spans="1:8" x14ac:dyDescent="0.25">
      <c r="A20" s="13">
        <v>215</v>
      </c>
      <c r="B20" s="7" t="s">
        <v>37</v>
      </c>
      <c r="C20" s="8" t="s">
        <v>38</v>
      </c>
      <c r="D20" s="26">
        <v>0</v>
      </c>
      <c r="E20" s="24">
        <f>-'[1]Combined (2)'!$P$205</f>
        <v>152140.07</v>
      </c>
      <c r="F20" s="24">
        <f>-'[1]Combined (2)'!$P$226</f>
        <v>-165975.44</v>
      </c>
      <c r="G20" s="27">
        <f t="shared" si="1"/>
        <v>-13835.369999999995</v>
      </c>
      <c r="H20" s="12" t="s">
        <v>14</v>
      </c>
    </row>
    <row r="21" spans="1:8" x14ac:dyDescent="0.25">
      <c r="A21" s="13">
        <v>215</v>
      </c>
      <c r="B21" s="7" t="s">
        <v>39</v>
      </c>
      <c r="C21" s="8" t="s">
        <v>40</v>
      </c>
      <c r="D21" s="24">
        <f>+'[2]HIGH SCHOOL CURRENT FY 17'!$AQ$75</f>
        <v>40019.72</v>
      </c>
      <c r="E21" s="24">
        <f>-'[1]Combined (2)'!$P$229</f>
        <v>28101.599999999999</v>
      </c>
      <c r="F21" s="24">
        <v>0</v>
      </c>
      <c r="G21" s="27">
        <f t="shared" si="1"/>
        <v>68121.320000000007</v>
      </c>
      <c r="H21" s="12" t="s">
        <v>14</v>
      </c>
    </row>
    <row r="22" spans="1:8" x14ac:dyDescent="0.25">
      <c r="A22" s="13">
        <v>215</v>
      </c>
      <c r="B22" s="7" t="s">
        <v>41</v>
      </c>
      <c r="C22" s="8" t="s">
        <v>42</v>
      </c>
      <c r="D22" s="24">
        <f>+'[2]HIGH SCHOOL CURRENT FY 17'!$AQ$89</f>
        <v>45474.910000000018</v>
      </c>
      <c r="E22" s="24">
        <f>-'[1]Combined (2)'!$P$232</f>
        <v>267179.82</v>
      </c>
      <c r="F22" s="24">
        <v>0</v>
      </c>
      <c r="G22" s="27">
        <f t="shared" si="1"/>
        <v>312654.73000000004</v>
      </c>
      <c r="H22" s="12" t="s">
        <v>14</v>
      </c>
    </row>
    <row r="23" spans="1:8" ht="19.899999999999999" customHeight="1" x14ac:dyDescent="0.25">
      <c r="A23" s="13">
        <v>215</v>
      </c>
      <c r="B23" s="7" t="s">
        <v>43</v>
      </c>
      <c r="C23" s="8" t="s">
        <v>44</v>
      </c>
      <c r="D23" s="24">
        <f>+'[2]HIGH SCHOOL CURRENT FY 17'!$AQ$90</f>
        <v>20185</v>
      </c>
      <c r="E23" s="24">
        <f>-'[1]Combined (2)'!$P$235</f>
        <v>860469.04</v>
      </c>
      <c r="F23" s="24">
        <f>-'[1]Combined (2)'!$P$238</f>
        <v>-850000</v>
      </c>
      <c r="G23" s="27">
        <f t="shared" si="1"/>
        <v>30654.040000000037</v>
      </c>
      <c r="H23" s="13" t="s">
        <v>14</v>
      </c>
    </row>
    <row r="24" spans="1:8" x14ac:dyDescent="0.25">
      <c r="A24" s="13">
        <v>215</v>
      </c>
      <c r="B24" s="7" t="s">
        <v>45</v>
      </c>
      <c r="C24" s="8" t="s">
        <v>46</v>
      </c>
      <c r="D24" s="24">
        <f>+'[2]HIGH SCHOOL CURRENT FY 17'!$AQ$92</f>
        <v>40775.450000000004</v>
      </c>
      <c r="E24" s="24">
        <v>0</v>
      </c>
      <c r="F24" s="24">
        <v>0</v>
      </c>
      <c r="G24" s="27">
        <f t="shared" si="1"/>
        <v>40775.450000000004</v>
      </c>
      <c r="H24" s="12" t="s">
        <v>14</v>
      </c>
    </row>
    <row r="25" spans="1:8" x14ac:dyDescent="0.25">
      <c r="A25" s="13">
        <v>215</v>
      </c>
      <c r="B25" s="7" t="s">
        <v>47</v>
      </c>
      <c r="C25" s="8" t="s">
        <v>48</v>
      </c>
      <c r="D25" s="24">
        <f>+'[2]HIGH SCHOOL CURRENT FY 17'!$AQ$101</f>
        <v>56831.21</v>
      </c>
      <c r="E25" s="24">
        <f>-'[1]Combined (2)'!$P$241</f>
        <v>65816.540000000008</v>
      </c>
      <c r="F25" s="24">
        <f>-'[1]Combined (2)'!$P$249</f>
        <v>-82655.77</v>
      </c>
      <c r="G25" s="27">
        <f t="shared" si="1"/>
        <v>39991.979999999996</v>
      </c>
      <c r="H25" s="12" t="s">
        <v>14</v>
      </c>
    </row>
    <row r="26" spans="1:8" x14ac:dyDescent="0.25">
      <c r="A26" s="13">
        <v>215</v>
      </c>
      <c r="B26" s="7" t="s">
        <v>49</v>
      </c>
      <c r="C26" s="8" t="s">
        <v>50</v>
      </c>
      <c r="D26" s="24">
        <f>+'[2]HIGH SCHOOL CURRENT FY 17'!$AQ$103</f>
        <v>9000</v>
      </c>
      <c r="E26" s="24">
        <f>-'[1]Combined (2)'!$P$251</f>
        <v>4000</v>
      </c>
      <c r="F26" s="24">
        <v>0</v>
      </c>
      <c r="G26" s="27">
        <f t="shared" si="1"/>
        <v>13000</v>
      </c>
      <c r="H26" s="12" t="s">
        <v>14</v>
      </c>
    </row>
    <row r="27" spans="1:8" x14ac:dyDescent="0.25">
      <c r="A27" s="13">
        <v>215</v>
      </c>
      <c r="B27" s="7" t="s">
        <v>51</v>
      </c>
      <c r="C27" s="8" t="s">
        <v>52</v>
      </c>
      <c r="D27" s="24">
        <f>+'[2]HIGH SCHOOL CURRENT FY 17'!$AQ$130</f>
        <v>28144.36</v>
      </c>
      <c r="E27" s="24">
        <f>-'[1]Combined (2)'!$P$254</f>
        <v>91679.040000000008</v>
      </c>
      <c r="F27" s="24">
        <v>0</v>
      </c>
      <c r="G27" s="27">
        <f t="shared" si="1"/>
        <v>119823.40000000001</v>
      </c>
      <c r="H27" s="12" t="s">
        <v>14</v>
      </c>
    </row>
    <row r="28" spans="1:8" x14ac:dyDescent="0.25">
      <c r="A28" s="13">
        <v>215</v>
      </c>
      <c r="B28" s="7" t="s">
        <v>53</v>
      </c>
      <c r="C28" s="8" t="s">
        <v>54</v>
      </c>
      <c r="D28" s="24">
        <f>+'[2]HIGH SCHOOL CURRENT FY 17'!$AQ$142</f>
        <v>125018.52999999998</v>
      </c>
      <c r="E28" s="24">
        <f>-'[1]Combined (2)'!$P$256</f>
        <v>513488.51</v>
      </c>
      <c r="F28" s="24">
        <f>-'[1]Combined (2)'!$P$278</f>
        <v>-247577.33</v>
      </c>
      <c r="G28" s="27">
        <f t="shared" si="1"/>
        <v>390929.71000000008</v>
      </c>
      <c r="H28" s="12" t="s">
        <v>14</v>
      </c>
    </row>
    <row r="29" spans="1:8" x14ac:dyDescent="0.25">
      <c r="A29" s="13">
        <v>215</v>
      </c>
      <c r="B29" s="7" t="s">
        <v>55</v>
      </c>
      <c r="C29" s="8" t="s">
        <v>26</v>
      </c>
      <c r="D29" s="24">
        <f>+'[2]HIGH SCHOOL CURRENT FY 17'!$AQ$143</f>
        <v>4153.7900000000009</v>
      </c>
      <c r="E29" s="24">
        <v>0</v>
      </c>
      <c r="F29" s="24">
        <v>0</v>
      </c>
      <c r="G29" s="27">
        <f t="shared" si="1"/>
        <v>4153.7900000000009</v>
      </c>
      <c r="H29" s="12" t="s">
        <v>14</v>
      </c>
    </row>
    <row r="30" spans="1:8" x14ac:dyDescent="0.25">
      <c r="A30" s="13">
        <v>215</v>
      </c>
      <c r="B30" s="7" t="s">
        <v>56</v>
      </c>
      <c r="C30" s="8" t="s">
        <v>28</v>
      </c>
      <c r="D30" s="24">
        <f>+'[2]HIGH SCHOOL CURRENT FY 17'!$AQ$151</f>
        <v>65886.7</v>
      </c>
      <c r="E30" s="24">
        <v>0</v>
      </c>
      <c r="F30" s="24">
        <v>0</v>
      </c>
      <c r="G30" s="27">
        <f t="shared" si="1"/>
        <v>65886.7</v>
      </c>
      <c r="H30" s="12" t="s">
        <v>14</v>
      </c>
    </row>
    <row r="31" spans="1:8" x14ac:dyDescent="0.25">
      <c r="A31" s="13">
        <v>215</v>
      </c>
      <c r="B31" s="7" t="s">
        <v>57</v>
      </c>
      <c r="C31" s="8" t="s">
        <v>58</v>
      </c>
      <c r="D31" s="24">
        <f>+'[2]HIGH SCHOOL CURRENT FY 17'!$AQ$187</f>
        <v>17803</v>
      </c>
      <c r="E31" s="24">
        <v>0</v>
      </c>
      <c r="F31" s="24">
        <v>0</v>
      </c>
      <c r="G31" s="27">
        <f t="shared" si="1"/>
        <v>17803</v>
      </c>
      <c r="H31" s="12" t="s">
        <v>14</v>
      </c>
    </row>
    <row r="32" spans="1:8" x14ac:dyDescent="0.25">
      <c r="A32" s="13">
        <v>215</v>
      </c>
      <c r="B32" s="7" t="s">
        <v>59</v>
      </c>
      <c r="C32" s="8" t="s">
        <v>60</v>
      </c>
      <c r="D32" s="24">
        <f>+'[2]HIGH SCHOOL CURRENT FY 17'!$AQ$165</f>
        <v>34388.120000000003</v>
      </c>
      <c r="E32" s="24">
        <f>-'[1]Combined (2)'!$P$282</f>
        <v>725333.74</v>
      </c>
      <c r="F32" s="24">
        <f>-'[1]Combined (2)'!$P$302</f>
        <v>-148421.39000000001</v>
      </c>
      <c r="G32" s="27">
        <f t="shared" si="1"/>
        <v>611300.47</v>
      </c>
      <c r="H32" s="12" t="s">
        <v>14</v>
      </c>
    </row>
    <row r="33" spans="1:8" x14ac:dyDescent="0.25">
      <c r="A33" s="13">
        <v>215</v>
      </c>
      <c r="B33" s="7" t="s">
        <v>61</v>
      </c>
      <c r="C33" s="8" t="s">
        <v>62</v>
      </c>
      <c r="D33" s="24">
        <f>+'[2]HIGH SCHOOL CURRENT FY 17'!$AQ$182</f>
        <v>40000</v>
      </c>
      <c r="E33" s="24">
        <v>0</v>
      </c>
      <c r="F33" s="24">
        <v>0</v>
      </c>
      <c r="G33" s="27">
        <f t="shared" si="1"/>
        <v>40000</v>
      </c>
      <c r="H33" s="12" t="s">
        <v>14</v>
      </c>
    </row>
    <row r="34" spans="1:8" x14ac:dyDescent="0.25">
      <c r="A34" s="13"/>
      <c r="B34" s="13"/>
      <c r="C34" s="14"/>
      <c r="D34" s="15"/>
      <c r="E34" s="15"/>
      <c r="F34" s="15"/>
      <c r="G34" s="27"/>
      <c r="H34" s="28"/>
    </row>
    <row r="35" spans="1:8" ht="15.75" thickBot="1" x14ac:dyDescent="0.3">
      <c r="C35" s="19" t="s">
        <v>63</v>
      </c>
      <c r="D35" s="29">
        <f>SUM(D19:D34)</f>
        <v>551329.31999999995</v>
      </c>
      <c r="E35" s="29">
        <f>SUM(E19:E34)</f>
        <v>2708208.3600000003</v>
      </c>
      <c r="F35" s="29">
        <f>SUM(F19:F34)</f>
        <v>-1494629.9300000002</v>
      </c>
      <c r="G35" s="30">
        <f>SUM(G19:G34)</f>
        <v>1764907.7500000002</v>
      </c>
      <c r="H35" s="31"/>
    </row>
    <row r="36" spans="1:8" ht="15.75" thickTop="1" x14ac:dyDescent="0.25">
      <c r="D36" s="32"/>
      <c r="E36" s="32"/>
      <c r="F36" s="32"/>
      <c r="G36" s="33"/>
    </row>
    <row r="37" spans="1:8" ht="15.75" thickBot="1" x14ac:dyDescent="0.3">
      <c r="C37" s="19" t="s">
        <v>64</v>
      </c>
      <c r="D37" s="20">
        <f t="shared" ref="D37:F37" si="2">+D35+D17</f>
        <v>3357530.4099999992</v>
      </c>
      <c r="E37" s="20">
        <f t="shared" si="2"/>
        <v>5610426.8899999997</v>
      </c>
      <c r="F37" s="20">
        <f t="shared" si="2"/>
        <v>-5359944.8800000008</v>
      </c>
      <c r="G37" s="20">
        <f>+G35+G17</f>
        <v>3608012.42</v>
      </c>
      <c r="H37" s="31"/>
    </row>
    <row r="38" spans="1:8" ht="15.75" thickTop="1" x14ac:dyDescent="0.25"/>
  </sheetData>
  <pageMargins left="0.7" right="0.7" top="0.75" bottom="0.75" header="0.3" footer="0.3"/>
  <pageSetup orientation="portrait" r:id="rId1"/>
  <headerFooter>
    <oddFooter>&amp;L&amp;T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 &amp; HS Soft $ 11-30-23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2024-02-29T21:36:05Z</dcterms:created>
  <dcterms:modified xsi:type="dcterms:W3CDTF">2024-02-29T22:28:05Z</dcterms:modified>
</cp:coreProperties>
</file>